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b7c99e298a9c770/Desktop/"/>
    </mc:Choice>
  </mc:AlternateContent>
  <xr:revisionPtr revIDLastSave="42" documentId="8_{4C649B40-70D6-4554-BEBC-B80D4A9D4A67}" xr6:coauthVersionLast="46" xr6:coauthVersionMax="46" xr10:uidLastSave="{DF9CDA1D-3734-4F9A-8919-D8181E0AA008}"/>
  <bookViews>
    <workbookView xWindow="-120" yWindow="-120" windowWidth="29040" windowHeight="15840" activeTab="1" xr2:uid="{059C576B-8FC4-48B1-BBB6-68894F77FEDF}"/>
  </bookViews>
  <sheets>
    <sheet name="пример" sheetId="7" r:id="rId1"/>
    <sheet name="празна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8" l="1"/>
  <c r="G11" i="8"/>
  <c r="D8" i="8"/>
  <c r="F8" i="8" s="1"/>
  <c r="K3" i="8"/>
  <c r="E7" i="8" s="1"/>
  <c r="G7" i="8" s="1"/>
  <c r="K3" i="7"/>
  <c r="F11" i="7" s="1"/>
  <c r="F12" i="7"/>
  <c r="G11" i="7"/>
  <c r="F3" i="8" l="1"/>
  <c r="G3" i="8"/>
  <c r="G12" i="8"/>
  <c r="F5" i="8"/>
  <c r="G5" i="8"/>
  <c r="D7" i="8"/>
  <c r="F7" i="8" s="1"/>
  <c r="F11" i="8"/>
  <c r="E8" i="8"/>
  <c r="G8" i="8" s="1"/>
  <c r="G3" i="7"/>
  <c r="G12" i="7" l="1"/>
  <c r="F3" i="7"/>
  <c r="D7" i="7"/>
  <c r="F7" i="7" s="1"/>
  <c r="D8" i="7"/>
  <c r="F8" i="7" s="1"/>
  <c r="E7" i="7"/>
  <c r="G7" i="7" s="1"/>
  <c r="E8" i="7"/>
  <c r="G8" i="7" s="1"/>
  <c r="G5" i="7"/>
  <c r="F5" i="7"/>
</calcChain>
</file>

<file path=xl/sharedStrings.xml><?xml version="1.0" encoding="utf-8"?>
<sst xmlns="http://schemas.openxmlformats.org/spreadsheetml/2006/main" count="40" uniqueCount="17">
  <si>
    <t>стъпка</t>
  </si>
  <si>
    <t>-</t>
  </si>
  <si>
    <t>Диаметър шайба
[mm]</t>
  </si>
  <si>
    <t>Попълни стъпка по стъпка оранжевите полета, започвайки от "Диаметър шайба" в милиметри</t>
  </si>
  <si>
    <t>долна стойност
[Nm]</t>
  </si>
  <si>
    <t>горна стойност
[Nm]</t>
  </si>
  <si>
    <t>Nm</t>
  </si>
  <si>
    <t>измерена стойност
[kg]</t>
  </si>
  <si>
    <t>кантар от
[kg]</t>
  </si>
  <si>
    <t>кантар до
[kg]</t>
  </si>
  <si>
    <t>kg</t>
  </si>
  <si>
    <t>Радиус шайба
[m]</t>
  </si>
  <si>
    <t>парола за отключвнане на формули:</t>
  </si>
  <si>
    <t>parola</t>
  </si>
  <si>
    <t>Развърти 1/4 оборот и премини към стъпка 6</t>
  </si>
  <si>
    <t xml:space="preserve">измерени стойност в стъпка 23 </t>
  </si>
  <si>
    <t xml:space="preserve">максимални стойности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</si>
</sst>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sz val="11"/>
      <color theme="5" tint="-0.249977111117893"/>
      <name val="Calibri"/>
      <family val="2"/>
      <charset val="204"/>
      <scheme val="minor"/>
    </font>
    <font>
      <b/>
      <sz val="11"/>
      <color theme="9" tint="-0.24997711111789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2" fontId="0" fillId="4" borderId="0" xfId="0" applyNumberFormat="1" applyFont="1" applyFill="1" applyAlignment="1">
      <alignment horizontal="center"/>
    </xf>
    <xf numFmtId="0" fontId="0" fillId="4" borderId="0" xfId="0" applyFill="1" applyBorder="1"/>
    <xf numFmtId="2" fontId="0" fillId="4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/>
    </xf>
    <xf numFmtId="0" fontId="0" fillId="2" borderId="0" xfId="0" applyFill="1"/>
    <xf numFmtId="0" fontId="0" fillId="4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top" wrapText="1"/>
    </xf>
    <xf numFmtId="165" fontId="0" fillId="4" borderId="6" xfId="0" applyNumberFormat="1" applyFont="1" applyFill="1" applyBorder="1" applyAlignment="1">
      <alignment horizontal="center"/>
    </xf>
    <xf numFmtId="165" fontId="0" fillId="4" borderId="12" xfId="0" applyNumberFormat="1" applyFont="1" applyFill="1" applyBorder="1" applyAlignment="1">
      <alignment horizontal="center"/>
    </xf>
    <xf numFmtId="165" fontId="0" fillId="4" borderId="4" xfId="0" applyNumberFormat="1" applyFont="1" applyFill="1" applyBorder="1" applyAlignment="1">
      <alignment horizontal="center"/>
    </xf>
    <xf numFmtId="165" fontId="0" fillId="4" borderId="13" xfId="0" applyNumberFormat="1" applyFill="1" applyBorder="1" applyAlignment="1">
      <alignment horizontal="center"/>
    </xf>
    <xf numFmtId="165" fontId="0" fillId="4" borderId="13" xfId="0" applyNumberFormat="1" applyFont="1" applyFill="1" applyBorder="1" applyAlignment="1">
      <alignment horizontal="center"/>
    </xf>
    <xf numFmtId="165" fontId="0" fillId="3" borderId="4" xfId="0" applyNumberFormat="1" applyFont="1" applyFill="1" applyBorder="1" applyAlignment="1">
      <alignment horizontal="center"/>
    </xf>
    <xf numFmtId="165" fontId="0" fillId="3" borderId="13" xfId="0" applyNumberFormat="1" applyFont="1" applyFill="1" applyBorder="1" applyAlignment="1">
      <alignment horizontal="center"/>
    </xf>
    <xf numFmtId="165" fontId="0" fillId="4" borderId="4" xfId="0" applyNumberFormat="1" applyFill="1" applyBorder="1" applyAlignment="1">
      <alignment horizontal="left"/>
    </xf>
    <xf numFmtId="2" fontId="0" fillId="4" borderId="5" xfId="0" applyNumberFormat="1" applyFill="1" applyBorder="1" applyAlignment="1">
      <alignment horizontal="center"/>
    </xf>
    <xf numFmtId="165" fontId="0" fillId="4" borderId="5" xfId="0" applyNumberFormat="1" applyFont="1" applyFill="1" applyBorder="1" applyAlignment="1">
      <alignment horizontal="center"/>
    </xf>
    <xf numFmtId="165" fontId="0" fillId="4" borderId="15" xfId="0" applyNumberFormat="1" applyFont="1" applyFill="1" applyBorder="1" applyAlignment="1">
      <alignment horizontal="center"/>
    </xf>
    <xf numFmtId="2" fontId="0" fillId="4" borderId="16" xfId="0" applyNumberFormat="1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165" fontId="0" fillId="4" borderId="19" xfId="0" applyNumberFormat="1" applyFont="1" applyFill="1" applyBorder="1" applyAlignment="1">
      <alignment horizontal="center"/>
    </xf>
    <xf numFmtId="2" fontId="0" fillId="4" borderId="14" xfId="0" applyNumberFormat="1" applyFont="1" applyFill="1" applyBorder="1" applyAlignment="1">
      <alignment horizontal="center"/>
    </xf>
    <xf numFmtId="165" fontId="0" fillId="4" borderId="20" xfId="0" applyNumberFormat="1" applyFont="1" applyFill="1" applyBorder="1" applyAlignment="1">
      <alignment horizontal="center"/>
    </xf>
    <xf numFmtId="2" fontId="0" fillId="4" borderId="21" xfId="0" applyNumberFormat="1" applyFont="1" applyFill="1" applyBorder="1" applyAlignment="1">
      <alignment horizontal="center"/>
    </xf>
    <xf numFmtId="2" fontId="0" fillId="4" borderId="9" xfId="0" applyNumberFormat="1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2" fontId="2" fillId="4" borderId="18" xfId="0" applyNumberFormat="1" applyFont="1" applyFill="1" applyBorder="1" applyAlignment="1">
      <alignment horizontal="right"/>
    </xf>
    <xf numFmtId="2" fontId="2" fillId="4" borderId="20" xfId="0" applyNumberFormat="1" applyFont="1" applyFill="1" applyBorder="1" applyAlignment="1">
      <alignment horizontal="right"/>
    </xf>
    <xf numFmtId="2" fontId="0" fillId="4" borderId="10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0" fillId="4" borderId="22" xfId="0" applyNumberFormat="1" applyFont="1" applyFill="1" applyBorder="1" applyAlignment="1">
      <alignment horizontal="center"/>
    </xf>
    <xf numFmtId="2" fontId="0" fillId="4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center"/>
      <protection locked="0"/>
    </xf>
    <xf numFmtId="165" fontId="1" fillId="2" borderId="6" xfId="0" applyNumberFormat="1" applyFont="1" applyFill="1" applyBorder="1" applyAlignment="1" applyProtection="1">
      <alignment horizontal="center"/>
      <protection locked="0"/>
    </xf>
    <xf numFmtId="165" fontId="1" fillId="2" borderId="4" xfId="0" applyNumberFormat="1" applyFont="1" applyFill="1" applyBorder="1" applyAlignment="1" applyProtection="1">
      <alignment horizontal="center"/>
      <protection locked="0"/>
    </xf>
    <xf numFmtId="165" fontId="1" fillId="2" borderId="5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4" borderId="11" xfId="0" applyFont="1" applyFill="1" applyBorder="1" applyAlignment="1">
      <alignment horizontal="center"/>
    </xf>
    <xf numFmtId="1" fontId="5" fillId="4" borderId="11" xfId="0" quotePrefix="1" applyNumberFormat="1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</cellXfs>
  <cellStyles count="1">
    <cellStyle name="Normal" xfId="0" builtinId="0"/>
  </cellStyles>
  <dxfs count="1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1</xdr:rowOff>
    </xdr:from>
    <xdr:to>
      <xdr:col>10</xdr:col>
      <xdr:colOff>190500</xdr:colOff>
      <xdr:row>18</xdr:row>
      <xdr:rowOff>120101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C043BE4-C51C-4AEA-9F5B-886C237BAB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95651"/>
          <a:ext cx="5667375" cy="501100"/>
        </a:xfrm>
        <a:prstGeom prst="rect">
          <a:avLst/>
        </a:prstGeom>
      </xdr:spPr>
    </xdr:pic>
    <xdr:clientData/>
  </xdr:twoCellAnchor>
  <xdr:twoCellAnchor editAs="oneCell">
    <xdr:from>
      <xdr:col>12</xdr:col>
      <xdr:colOff>236829</xdr:colOff>
      <xdr:row>1</xdr:row>
      <xdr:rowOff>542926</xdr:rowOff>
    </xdr:from>
    <xdr:to>
      <xdr:col>18</xdr:col>
      <xdr:colOff>235068</xdr:colOff>
      <xdr:row>27</xdr:row>
      <xdr:rowOff>76203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2A28D63-9D4C-459F-8E8E-F8F7ABD06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6384335" y="1377245"/>
          <a:ext cx="4924427" cy="3655839"/>
        </a:xfrm>
        <a:prstGeom prst="rect">
          <a:avLst/>
        </a:prstGeom>
      </xdr:spPr>
    </xdr:pic>
    <xdr:clientData/>
  </xdr:twoCellAnchor>
  <xdr:oneCellAnchor>
    <xdr:from>
      <xdr:col>12</xdr:col>
      <xdr:colOff>342900</xdr:colOff>
      <xdr:row>3</xdr:row>
      <xdr:rowOff>171450</xdr:rowOff>
    </xdr:from>
    <xdr:ext cx="533288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312A4D5-C3ED-414E-95E8-CCC2CD090C3C}"/>
            </a:ext>
          </a:extLst>
        </xdr:cNvPr>
        <xdr:cNvSpPr txBox="1"/>
      </xdr:nvSpPr>
      <xdr:spPr>
        <a:xfrm>
          <a:off x="7124700" y="1152525"/>
          <a:ext cx="53328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1100" b="1">
              <a:solidFill>
                <a:srgbClr val="00B0F0"/>
              </a:solidFill>
            </a:rPr>
            <a:t>4, 5, 6</a:t>
          </a:r>
        </a:p>
      </xdr:txBody>
    </xdr:sp>
    <xdr:clientData/>
  </xdr:oneCellAnchor>
  <xdr:oneCellAnchor>
    <xdr:from>
      <xdr:col>13</xdr:col>
      <xdr:colOff>590550</xdr:colOff>
      <xdr:row>1</xdr:row>
      <xdr:rowOff>247650</xdr:rowOff>
    </xdr:from>
    <xdr:ext cx="623248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6CF5EAC-1569-4D86-87EF-E759D5F2364B}"/>
            </a:ext>
          </a:extLst>
        </xdr:cNvPr>
        <xdr:cNvSpPr txBox="1"/>
      </xdr:nvSpPr>
      <xdr:spPr>
        <a:xfrm>
          <a:off x="7981950" y="447675"/>
          <a:ext cx="6232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1100" b="1">
              <a:solidFill>
                <a:schemeClr val="accent2">
                  <a:lumMod val="75000"/>
                </a:schemeClr>
              </a:solidFill>
            </a:rPr>
            <a:t>(21), 22</a:t>
          </a:r>
        </a:p>
      </xdr:txBody>
    </xdr:sp>
    <xdr:clientData/>
  </xdr:oneCellAnchor>
  <xdr:oneCellAnchor>
    <xdr:from>
      <xdr:col>18</xdr:col>
      <xdr:colOff>142875</xdr:colOff>
      <xdr:row>17</xdr:row>
      <xdr:rowOff>28575</xdr:rowOff>
    </xdr:from>
    <xdr:ext cx="327654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8FDCE8F-1C9F-40BF-826A-122EC3636CFE}"/>
            </a:ext>
          </a:extLst>
        </xdr:cNvPr>
        <xdr:cNvSpPr txBox="1"/>
      </xdr:nvSpPr>
      <xdr:spPr>
        <a:xfrm>
          <a:off x="10582275" y="3714750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1100" b="1">
              <a:solidFill>
                <a:schemeClr val="accent6">
                  <a:lumMod val="75000"/>
                </a:schemeClr>
              </a:solidFill>
            </a:rPr>
            <a:t>23</a:t>
          </a:r>
        </a:p>
      </xdr:txBody>
    </xdr:sp>
    <xdr:clientData/>
  </xdr:oneCellAnchor>
  <xdr:twoCellAnchor>
    <xdr:from>
      <xdr:col>12</xdr:col>
      <xdr:colOff>550078</xdr:colOff>
      <xdr:row>1</xdr:row>
      <xdr:rowOff>454830</xdr:rowOff>
    </xdr:from>
    <xdr:to>
      <xdr:col>13</xdr:col>
      <xdr:colOff>501506</xdr:colOff>
      <xdr:row>9</xdr:row>
      <xdr:rowOff>64946</xdr:rowOff>
    </xdr:to>
    <xdr:sp macro="" textlink="">
      <xdr:nvSpPr>
        <xdr:cNvPr id="10" name="Arc 9">
          <a:extLst>
            <a:ext uri="{FF2B5EF4-FFF2-40B4-BE49-F238E27FC236}">
              <a16:creationId xmlns:a16="http://schemas.microsoft.com/office/drawing/2014/main" id="{B263220C-BE4A-4B91-8BAD-DB674CA47B22}"/>
            </a:ext>
          </a:extLst>
        </xdr:cNvPr>
        <xdr:cNvSpPr/>
      </xdr:nvSpPr>
      <xdr:spPr>
        <a:xfrm rot="10965591">
          <a:off x="7331878" y="654855"/>
          <a:ext cx="561028" cy="1553216"/>
        </a:xfrm>
        <a:prstGeom prst="arc">
          <a:avLst>
            <a:gd name="adj1" fmla="val 16112454"/>
            <a:gd name="adj2" fmla="val 0"/>
          </a:avLst>
        </a:prstGeom>
        <a:ln w="19050">
          <a:solidFill>
            <a:srgbClr val="00B0F0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13</xdr:col>
      <xdr:colOff>472960</xdr:colOff>
      <xdr:row>1</xdr:row>
      <xdr:rowOff>408681</xdr:rowOff>
    </xdr:from>
    <xdr:to>
      <xdr:col>15</xdr:col>
      <xdr:colOff>596941</xdr:colOff>
      <xdr:row>3</xdr:row>
      <xdr:rowOff>175979</xdr:rowOff>
    </xdr:to>
    <xdr:sp macro="" textlink="">
      <xdr:nvSpPr>
        <xdr:cNvPr id="11" name="Arc 10">
          <a:extLst>
            <a:ext uri="{FF2B5EF4-FFF2-40B4-BE49-F238E27FC236}">
              <a16:creationId xmlns:a16="http://schemas.microsoft.com/office/drawing/2014/main" id="{13C90522-83AE-471F-94D5-09AF741B023B}"/>
            </a:ext>
          </a:extLst>
        </xdr:cNvPr>
        <xdr:cNvSpPr/>
      </xdr:nvSpPr>
      <xdr:spPr>
        <a:xfrm>
          <a:off x="7864360" y="608706"/>
          <a:ext cx="1343181" cy="548348"/>
        </a:xfrm>
        <a:prstGeom prst="arc">
          <a:avLst>
            <a:gd name="adj1" fmla="val 16616218"/>
            <a:gd name="adj2" fmla="val 0"/>
          </a:avLst>
        </a:prstGeom>
        <a:ln w="19050">
          <a:solidFill>
            <a:schemeClr val="accent2">
              <a:lumMod val="7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17</xdr:col>
      <xdr:colOff>396760</xdr:colOff>
      <xdr:row>14</xdr:row>
      <xdr:rowOff>189606</xdr:rowOff>
    </xdr:from>
    <xdr:to>
      <xdr:col>19</xdr:col>
      <xdr:colOff>76200</xdr:colOff>
      <xdr:row>17</xdr:row>
      <xdr:rowOff>166454</xdr:rowOff>
    </xdr:to>
    <xdr:sp macro="" textlink="">
      <xdr:nvSpPr>
        <xdr:cNvPr id="12" name="Arc 11">
          <a:extLst>
            <a:ext uri="{FF2B5EF4-FFF2-40B4-BE49-F238E27FC236}">
              <a16:creationId xmlns:a16="http://schemas.microsoft.com/office/drawing/2014/main" id="{16E91A7E-C213-47B0-A9FD-6BC94CA6A8D9}"/>
            </a:ext>
          </a:extLst>
        </xdr:cNvPr>
        <xdr:cNvSpPr/>
      </xdr:nvSpPr>
      <xdr:spPr>
        <a:xfrm rot="10800000">
          <a:off x="10226560" y="3304281"/>
          <a:ext cx="898640" cy="548348"/>
        </a:xfrm>
        <a:prstGeom prst="arc">
          <a:avLst>
            <a:gd name="adj1" fmla="val 16616218"/>
            <a:gd name="adj2" fmla="val 0"/>
          </a:avLst>
        </a:prstGeom>
        <a:ln w="19050">
          <a:solidFill>
            <a:schemeClr val="accent6">
              <a:lumMod val="7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1</xdr:rowOff>
    </xdr:from>
    <xdr:to>
      <xdr:col>10</xdr:col>
      <xdr:colOff>190500</xdr:colOff>
      <xdr:row>18</xdr:row>
      <xdr:rowOff>120101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ABF680-8A92-4563-A8CE-3AE5C7557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3495676"/>
          <a:ext cx="5667375" cy="501100"/>
        </a:xfrm>
        <a:prstGeom prst="rect">
          <a:avLst/>
        </a:prstGeom>
      </xdr:spPr>
    </xdr:pic>
    <xdr:clientData/>
  </xdr:twoCellAnchor>
  <xdr:twoCellAnchor editAs="oneCell">
    <xdr:from>
      <xdr:col>12</xdr:col>
      <xdr:colOff>236829</xdr:colOff>
      <xdr:row>1</xdr:row>
      <xdr:rowOff>542926</xdr:rowOff>
    </xdr:from>
    <xdr:to>
      <xdr:col>18</xdr:col>
      <xdr:colOff>235068</xdr:colOff>
      <xdr:row>27</xdr:row>
      <xdr:rowOff>76203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7B36DC-D04B-4EAE-BA56-53BACEF9B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6384335" y="1377245"/>
          <a:ext cx="4924427" cy="3655839"/>
        </a:xfrm>
        <a:prstGeom prst="rect">
          <a:avLst/>
        </a:prstGeom>
      </xdr:spPr>
    </xdr:pic>
    <xdr:clientData/>
  </xdr:twoCellAnchor>
  <xdr:oneCellAnchor>
    <xdr:from>
      <xdr:col>12</xdr:col>
      <xdr:colOff>342900</xdr:colOff>
      <xdr:row>3</xdr:row>
      <xdr:rowOff>171450</xdr:rowOff>
    </xdr:from>
    <xdr:ext cx="533288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B10962A-FEB1-4FE9-8351-892386A7EE79}"/>
            </a:ext>
          </a:extLst>
        </xdr:cNvPr>
        <xdr:cNvSpPr txBox="1"/>
      </xdr:nvSpPr>
      <xdr:spPr>
        <a:xfrm>
          <a:off x="7124700" y="1152525"/>
          <a:ext cx="53328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1100" b="1">
              <a:solidFill>
                <a:srgbClr val="00B0F0"/>
              </a:solidFill>
            </a:rPr>
            <a:t>4, 5, 6</a:t>
          </a:r>
        </a:p>
      </xdr:txBody>
    </xdr:sp>
    <xdr:clientData/>
  </xdr:oneCellAnchor>
  <xdr:oneCellAnchor>
    <xdr:from>
      <xdr:col>13</xdr:col>
      <xdr:colOff>590550</xdr:colOff>
      <xdr:row>1</xdr:row>
      <xdr:rowOff>247650</xdr:rowOff>
    </xdr:from>
    <xdr:ext cx="623248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DFC7F30-F5B1-44C8-B93D-ADE9222F415B}"/>
            </a:ext>
          </a:extLst>
        </xdr:cNvPr>
        <xdr:cNvSpPr txBox="1"/>
      </xdr:nvSpPr>
      <xdr:spPr>
        <a:xfrm>
          <a:off x="7981950" y="447675"/>
          <a:ext cx="6232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1100" b="1">
              <a:solidFill>
                <a:schemeClr val="accent2">
                  <a:lumMod val="75000"/>
                </a:schemeClr>
              </a:solidFill>
            </a:rPr>
            <a:t>(21), 22</a:t>
          </a:r>
        </a:p>
      </xdr:txBody>
    </xdr:sp>
    <xdr:clientData/>
  </xdr:oneCellAnchor>
  <xdr:oneCellAnchor>
    <xdr:from>
      <xdr:col>18</xdr:col>
      <xdr:colOff>142875</xdr:colOff>
      <xdr:row>17</xdr:row>
      <xdr:rowOff>28575</xdr:rowOff>
    </xdr:from>
    <xdr:ext cx="327654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5722C83-CB03-4262-9C55-B6BAA2F06229}"/>
            </a:ext>
          </a:extLst>
        </xdr:cNvPr>
        <xdr:cNvSpPr txBox="1"/>
      </xdr:nvSpPr>
      <xdr:spPr>
        <a:xfrm>
          <a:off x="10582275" y="3714750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AT" sz="1100" b="1">
              <a:solidFill>
                <a:schemeClr val="accent6">
                  <a:lumMod val="75000"/>
                </a:schemeClr>
              </a:solidFill>
            </a:rPr>
            <a:t>23</a:t>
          </a:r>
        </a:p>
      </xdr:txBody>
    </xdr:sp>
    <xdr:clientData/>
  </xdr:oneCellAnchor>
  <xdr:twoCellAnchor>
    <xdr:from>
      <xdr:col>12</xdr:col>
      <xdr:colOff>550078</xdr:colOff>
      <xdr:row>1</xdr:row>
      <xdr:rowOff>454830</xdr:rowOff>
    </xdr:from>
    <xdr:to>
      <xdr:col>13</xdr:col>
      <xdr:colOff>501506</xdr:colOff>
      <xdr:row>9</xdr:row>
      <xdr:rowOff>64946</xdr:rowOff>
    </xdr:to>
    <xdr:sp macro="" textlink="">
      <xdr:nvSpPr>
        <xdr:cNvPr id="7" name="Arc 6">
          <a:extLst>
            <a:ext uri="{FF2B5EF4-FFF2-40B4-BE49-F238E27FC236}">
              <a16:creationId xmlns:a16="http://schemas.microsoft.com/office/drawing/2014/main" id="{7D5735C6-BFB4-45BF-82D8-523FCBD3992F}"/>
            </a:ext>
          </a:extLst>
        </xdr:cNvPr>
        <xdr:cNvSpPr/>
      </xdr:nvSpPr>
      <xdr:spPr>
        <a:xfrm rot="10965591">
          <a:off x="7331878" y="654855"/>
          <a:ext cx="561028" cy="1553216"/>
        </a:xfrm>
        <a:prstGeom prst="arc">
          <a:avLst>
            <a:gd name="adj1" fmla="val 16112454"/>
            <a:gd name="adj2" fmla="val 0"/>
          </a:avLst>
        </a:prstGeom>
        <a:ln w="19050">
          <a:solidFill>
            <a:srgbClr val="00B0F0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13</xdr:col>
      <xdr:colOff>472960</xdr:colOff>
      <xdr:row>1</xdr:row>
      <xdr:rowOff>408681</xdr:rowOff>
    </xdr:from>
    <xdr:to>
      <xdr:col>15</xdr:col>
      <xdr:colOff>596941</xdr:colOff>
      <xdr:row>3</xdr:row>
      <xdr:rowOff>175979</xdr:rowOff>
    </xdr:to>
    <xdr:sp macro="" textlink="">
      <xdr:nvSpPr>
        <xdr:cNvPr id="8" name="Arc 7">
          <a:extLst>
            <a:ext uri="{FF2B5EF4-FFF2-40B4-BE49-F238E27FC236}">
              <a16:creationId xmlns:a16="http://schemas.microsoft.com/office/drawing/2014/main" id="{1F549008-12FB-473C-9ECF-9F96AE701960}"/>
            </a:ext>
          </a:extLst>
        </xdr:cNvPr>
        <xdr:cNvSpPr/>
      </xdr:nvSpPr>
      <xdr:spPr>
        <a:xfrm>
          <a:off x="7864360" y="608706"/>
          <a:ext cx="1343181" cy="548348"/>
        </a:xfrm>
        <a:prstGeom prst="arc">
          <a:avLst>
            <a:gd name="adj1" fmla="val 16616218"/>
            <a:gd name="adj2" fmla="val 0"/>
          </a:avLst>
        </a:prstGeom>
        <a:ln w="19050">
          <a:solidFill>
            <a:schemeClr val="accent2">
              <a:lumMod val="7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17</xdr:col>
      <xdr:colOff>396760</xdr:colOff>
      <xdr:row>14</xdr:row>
      <xdr:rowOff>189606</xdr:rowOff>
    </xdr:from>
    <xdr:to>
      <xdr:col>19</xdr:col>
      <xdr:colOff>76200</xdr:colOff>
      <xdr:row>17</xdr:row>
      <xdr:rowOff>166454</xdr:rowOff>
    </xdr:to>
    <xdr:sp macro="" textlink="">
      <xdr:nvSpPr>
        <xdr:cNvPr id="9" name="Arc 8">
          <a:extLst>
            <a:ext uri="{FF2B5EF4-FFF2-40B4-BE49-F238E27FC236}">
              <a16:creationId xmlns:a16="http://schemas.microsoft.com/office/drawing/2014/main" id="{4A18D684-F820-4ED6-A50D-BA4C60042D36}"/>
            </a:ext>
          </a:extLst>
        </xdr:cNvPr>
        <xdr:cNvSpPr/>
      </xdr:nvSpPr>
      <xdr:spPr>
        <a:xfrm rot="10800000">
          <a:off x="10226560" y="3304281"/>
          <a:ext cx="898640" cy="548348"/>
        </a:xfrm>
        <a:prstGeom prst="arc">
          <a:avLst>
            <a:gd name="adj1" fmla="val 16616218"/>
            <a:gd name="adj2" fmla="val 0"/>
          </a:avLst>
        </a:prstGeom>
        <a:ln w="19050">
          <a:solidFill>
            <a:schemeClr val="accent6">
              <a:lumMod val="7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A08B1-6150-4BD8-8D58-9030BFE50557}">
  <dimension ref="A1:S27"/>
  <sheetViews>
    <sheetView workbookViewId="0">
      <selection activeCell="J3" sqref="J3"/>
    </sheetView>
  </sheetViews>
  <sheetFormatPr defaultRowHeight="15" x14ac:dyDescent="0.25"/>
  <cols>
    <col min="1" max="1" width="2.7109375" customWidth="1"/>
    <col min="2" max="2" width="7" bestFit="1" customWidth="1"/>
    <col min="3" max="3" width="11.28515625" style="1" customWidth="1"/>
    <col min="4" max="4" width="9" style="1" bestFit="1" customWidth="1"/>
    <col min="5" max="5" width="9.28515625" style="1" customWidth="1"/>
    <col min="6" max="7" width="7.28515625" style="1" customWidth="1"/>
    <col min="9" max="9" width="9.140625" customWidth="1"/>
    <col min="10" max="10" width="12.7109375" customWidth="1"/>
    <col min="11" max="11" width="13.85546875" customWidth="1"/>
    <col min="12" max="12" width="3" customWidth="1"/>
  </cols>
  <sheetData>
    <row r="1" spans="1:19" ht="15.75" thickBot="1" x14ac:dyDescent="0.3">
      <c r="A1" s="2"/>
      <c r="B1" s="2"/>
      <c r="C1" s="3"/>
      <c r="D1" s="3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45.75" thickBot="1" x14ac:dyDescent="0.3">
      <c r="A2" s="2"/>
      <c r="B2" s="19" t="s">
        <v>0</v>
      </c>
      <c r="C2" s="16" t="s">
        <v>7</v>
      </c>
      <c r="D2" s="17" t="s">
        <v>4</v>
      </c>
      <c r="E2" s="17" t="s">
        <v>5</v>
      </c>
      <c r="F2" s="17" t="s">
        <v>8</v>
      </c>
      <c r="G2" s="18" t="s">
        <v>9</v>
      </c>
      <c r="H2" s="2"/>
      <c r="I2" s="2"/>
      <c r="J2" s="9" t="s">
        <v>2</v>
      </c>
      <c r="K2" s="9" t="s">
        <v>11</v>
      </c>
      <c r="L2" s="2"/>
      <c r="M2" s="2"/>
      <c r="N2" s="2"/>
      <c r="O2" s="2"/>
      <c r="P2" s="2"/>
      <c r="Q2" s="2"/>
      <c r="R2" s="2"/>
      <c r="S2" s="2"/>
    </row>
    <row r="3" spans="1:19" ht="15.75" thickBot="1" x14ac:dyDescent="0.3">
      <c r="A3" s="2"/>
      <c r="B3" s="52">
        <v>4</v>
      </c>
      <c r="C3" s="46">
        <v>2.5</v>
      </c>
      <c r="D3" s="15">
        <v>0.56000000000000005</v>
      </c>
      <c r="E3" s="15">
        <v>0.56000000000000005</v>
      </c>
      <c r="F3" s="20">
        <f>IF(ISBLANK($J$3),"",ROUND(D3/(9.81*$K$3),1))</f>
        <v>2.5</v>
      </c>
      <c r="G3" s="21">
        <f>IF(ISBLANK(J3),"",ROUND(E3/(9.81*$K$3),1))</f>
        <v>2.5</v>
      </c>
      <c r="H3" s="2"/>
      <c r="I3" s="2"/>
      <c r="J3" s="45">
        <v>45</v>
      </c>
      <c r="K3" s="10">
        <f>IF(ISBLANK(J3),"",J3/2000)</f>
        <v>2.2499999999999999E-2</v>
      </c>
      <c r="L3" s="2"/>
      <c r="M3" s="2"/>
      <c r="N3" s="2"/>
      <c r="O3" s="2"/>
      <c r="P3" s="2"/>
      <c r="Q3" s="2"/>
      <c r="R3" s="2"/>
      <c r="S3" s="2"/>
    </row>
    <row r="4" spans="1:19" x14ac:dyDescent="0.25">
      <c r="A4" s="2"/>
      <c r="B4" s="53">
        <v>5</v>
      </c>
      <c r="C4" s="27" t="s">
        <v>14</v>
      </c>
      <c r="D4" s="12"/>
      <c r="E4" s="12"/>
      <c r="F4" s="22"/>
      <c r="G4" s="2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5">
      <c r="A5" s="2"/>
      <c r="B5" s="52">
        <v>6</v>
      </c>
      <c r="C5" s="47">
        <v>1.3</v>
      </c>
      <c r="D5" s="12">
        <v>0.21</v>
      </c>
      <c r="E5" s="12">
        <v>0.34</v>
      </c>
      <c r="F5" s="22">
        <f>IF(ISBLANK(C3),"",ROUND(D5/(9.81*$K$3),1))</f>
        <v>1</v>
      </c>
      <c r="G5" s="24">
        <f>IF(ISBLANK(C3),"",ROUND(E5/(9.81*$K$3),1))</f>
        <v>1.5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A6" s="2"/>
      <c r="B6" s="54">
        <v>21</v>
      </c>
      <c r="C6" s="47">
        <v>2.6</v>
      </c>
      <c r="D6" s="13" t="s">
        <v>1</v>
      </c>
      <c r="E6" s="13" t="s">
        <v>1</v>
      </c>
      <c r="F6" s="25" t="s">
        <v>1</v>
      </c>
      <c r="G6" s="26" t="s">
        <v>1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s="2"/>
      <c r="B7" s="54">
        <v>22</v>
      </c>
      <c r="C7" s="47">
        <v>4.0999999999999996</v>
      </c>
      <c r="D7" s="14">
        <f>IF(ISBLANK(C6),"",C6*9.81*K3+0.34)</f>
        <v>0.91388500000000006</v>
      </c>
      <c r="E7" s="14">
        <f>IF(ISBLANK(C6),"",C6*9.81*K3+0.34)</f>
        <v>0.91388500000000006</v>
      </c>
      <c r="F7" s="22">
        <f>IF(ISBLANK(C6),"",ROUND(D7/(9.81*$K$3),1))</f>
        <v>4.0999999999999996</v>
      </c>
      <c r="G7" s="24">
        <f>IF(ISBLANK(C6),"",ROUND(E7/(9.81*$K$3),1))</f>
        <v>4.0999999999999996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5.75" thickBot="1" x14ac:dyDescent="0.3">
      <c r="A8" s="2"/>
      <c r="B8" s="55">
        <v>23</v>
      </c>
      <c r="C8" s="48">
        <v>5.5</v>
      </c>
      <c r="D8" s="28">
        <f>IF(ISBLANK(C7),"",C7*9.81*K3+0.23)</f>
        <v>1.1349724999999999</v>
      </c>
      <c r="E8" s="28">
        <f>IF(ISBLANK(C7),"",C7*9.81*K3+0.34)</f>
        <v>1.2449724999999998</v>
      </c>
      <c r="F8" s="29">
        <f>IF(ISBLANK(C7),"",ROUND(D8/(9.81*$K$3),1))</f>
        <v>5.0999999999999996</v>
      </c>
      <c r="G8" s="30">
        <f>IF(ISBLANK(C7),"",ROUND(E8/(9.81*$K$3),1))</f>
        <v>5.6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5.75" thickBot="1" x14ac:dyDescent="0.3">
      <c r="A9" s="2"/>
      <c r="B9" s="5"/>
      <c r="C9" s="4"/>
      <c r="D9" s="4"/>
      <c r="E9" s="4"/>
      <c r="F9" s="4"/>
      <c r="G9" s="3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.75" thickBot="1" x14ac:dyDescent="0.3">
      <c r="A10" s="2"/>
      <c r="B10" s="5"/>
      <c r="C10" s="36"/>
      <c r="D10" s="37"/>
      <c r="E10" s="41"/>
      <c r="F10" s="42" t="s">
        <v>6</v>
      </c>
      <c r="G10" s="38" t="s">
        <v>10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2"/>
      <c r="B11" s="5"/>
      <c r="C11" s="31"/>
      <c r="D11" s="32"/>
      <c r="E11" s="39" t="s">
        <v>15</v>
      </c>
      <c r="F11" s="43">
        <f>IF(ISBLANK(C8),"",ROUND(C8*K3*9.81,2))</f>
        <v>1.21</v>
      </c>
      <c r="G11" s="33">
        <f>IF(ISBLANK(C8),"",C8)</f>
        <v>5.5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5.75" thickBot="1" x14ac:dyDescent="0.3">
      <c r="A12" s="2"/>
      <c r="B12" s="5"/>
      <c r="C12" s="34"/>
      <c r="D12" s="6"/>
      <c r="E12" s="40" t="s">
        <v>16</v>
      </c>
      <c r="F12" s="44">
        <f>IF(ISBLANK(J2),"",1.35)</f>
        <v>1.35</v>
      </c>
      <c r="G12" s="35">
        <f>IF(ISBLANK(J3),"",ROUND(F12/(K3*9.81),1))</f>
        <v>6.1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A13" s="2"/>
      <c r="B13" s="2"/>
      <c r="C13" s="3"/>
      <c r="D13" s="3"/>
      <c r="E13" s="3"/>
      <c r="F13" s="3"/>
      <c r="G13" s="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2"/>
      <c r="B14" s="8" t="s">
        <v>3</v>
      </c>
      <c r="C14" s="7"/>
      <c r="D14" s="7"/>
      <c r="E14" s="7"/>
      <c r="F14" s="7"/>
      <c r="G14" s="7"/>
      <c r="H14" s="11"/>
      <c r="I14" s="11"/>
      <c r="J14" s="11"/>
      <c r="K14" s="11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2"/>
      <c r="B15" s="2"/>
      <c r="C15" s="3"/>
      <c r="D15" s="3"/>
      <c r="E15" s="3"/>
      <c r="F15" s="3"/>
      <c r="G15" s="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2"/>
      <c r="B16" s="2"/>
      <c r="C16" s="3"/>
      <c r="D16" s="3"/>
      <c r="E16" s="3"/>
      <c r="F16" s="3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2"/>
      <c r="B17" s="2"/>
      <c r="C17" s="3"/>
      <c r="D17" s="3"/>
      <c r="E17" s="3"/>
      <c r="F17" s="3"/>
      <c r="G17" s="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5">
      <c r="A18" s="2"/>
      <c r="B18" s="2"/>
      <c r="C18" s="3"/>
      <c r="D18" s="3"/>
      <c r="E18" s="3"/>
      <c r="F18" s="3"/>
      <c r="G18" s="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5">
      <c r="A19" s="2"/>
      <c r="B19" s="2"/>
      <c r="C19" s="3"/>
      <c r="D19" s="3"/>
      <c r="E19" s="3"/>
      <c r="F19" s="3"/>
      <c r="G19" s="3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5">
      <c r="A20" s="2"/>
      <c r="B20" s="2"/>
      <c r="C20" s="3"/>
      <c r="D20" s="3"/>
      <c r="E20" s="3"/>
      <c r="F20" s="3"/>
      <c r="G20" s="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2"/>
      <c r="B21" s="2"/>
      <c r="C21" s="3"/>
      <c r="D21" s="3"/>
      <c r="E21" s="3"/>
      <c r="F21" s="3"/>
      <c r="G21" s="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/>
      <c r="B22" s="2"/>
      <c r="C22" s="3"/>
      <c r="D22" s="3"/>
      <c r="E22" s="3"/>
      <c r="F22" s="3"/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A23" s="2"/>
      <c r="B23" s="2"/>
      <c r="C23" s="3"/>
      <c r="D23" s="3"/>
      <c r="E23" s="3"/>
      <c r="F23" s="3"/>
      <c r="G23" s="3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2"/>
      <c r="B24" s="2"/>
      <c r="C24" s="3"/>
      <c r="D24" s="3"/>
      <c r="E24" s="3"/>
      <c r="F24" s="3"/>
      <c r="G24" s="3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2"/>
      <c r="B25" s="2"/>
      <c r="C25" s="3"/>
      <c r="D25" s="3"/>
      <c r="E25" s="3"/>
      <c r="F25" s="3"/>
      <c r="G25" s="3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2"/>
      <c r="B26" s="49" t="s">
        <v>12</v>
      </c>
      <c r="C26" s="50"/>
      <c r="D26" s="50"/>
      <c r="E26" s="50"/>
      <c r="F26" s="51" t="s">
        <v>13</v>
      </c>
      <c r="G26" s="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2"/>
      <c r="B27" s="2"/>
      <c r="C27" s="3"/>
      <c r="D27" s="3"/>
      <c r="E27" s="3"/>
      <c r="F27" s="3"/>
      <c r="G27" s="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</sheetData>
  <sheetProtection algorithmName="SHA-512" hashValue="Cm1tIVajJ/dQ2nzHDH19wcP0yEPxPT8zYgpu4mlpcwzGUbhAKJFlBTmECxZdy/XVg71YIx6dP116PbUeif8GTw==" saltValue="UYBeP7Nq9E0QvBbMY+0lHg==" spinCount="100000" sheet="1" objects="1" scenarios="1"/>
  <conditionalFormatting sqref="C3 C5:C8">
    <cfRule type="expression" dxfId="13" priority="7">
      <formula>AND(NOT(ISBLANK(C3)),C3&lt;=G3)</formula>
    </cfRule>
  </conditionalFormatting>
  <conditionalFormatting sqref="C3 C5 C7:C8">
    <cfRule type="expression" dxfId="12" priority="6">
      <formula>AND(NOT(ISBLANK(C3)),OR(C3&gt;G3,C3&lt;F3))</formula>
    </cfRule>
  </conditionalFormatting>
  <conditionalFormatting sqref="J3">
    <cfRule type="notContainsBlanks" dxfId="11" priority="5">
      <formula>LEN(TRIM(J3))&gt;0</formula>
    </cfRule>
  </conditionalFormatting>
  <conditionalFormatting sqref="F11">
    <cfRule type="expression" dxfId="10" priority="3">
      <formula>AND(NOT(ISBLANK($C$8)),F11&gt;F12)</formula>
    </cfRule>
    <cfRule type="expression" dxfId="9" priority="4">
      <formula>AND(NOT(ISBLANK($C$8)),$F$12&gt;=$F$11)</formula>
    </cfRule>
  </conditionalFormatting>
  <conditionalFormatting sqref="G11">
    <cfRule type="expression" dxfId="8" priority="1">
      <formula>AND(NOT(ISBLANK($C$8)),$G$11&gt;$G$12)</formula>
    </cfRule>
    <cfRule type="expression" dxfId="7" priority="2">
      <formula>AND(NOT(ISBLANK($C$8)),$G$11&lt;=$G$12)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2FA3D-F7D6-4B8A-A7FD-834B2C30374F}">
  <dimension ref="A1:S27"/>
  <sheetViews>
    <sheetView tabSelected="1" workbookViewId="0">
      <selection activeCell="J3" sqref="J3"/>
    </sheetView>
  </sheetViews>
  <sheetFormatPr defaultRowHeight="15" x14ac:dyDescent="0.25"/>
  <cols>
    <col min="1" max="1" width="2.7109375" customWidth="1"/>
    <col min="2" max="2" width="7" bestFit="1" customWidth="1"/>
    <col min="3" max="3" width="11.28515625" style="1" customWidth="1"/>
    <col min="4" max="4" width="9" style="1" bestFit="1" customWidth="1"/>
    <col min="5" max="5" width="9.28515625" style="1" customWidth="1"/>
    <col min="6" max="7" width="7.28515625" style="1" customWidth="1"/>
    <col min="9" max="9" width="9.140625" customWidth="1"/>
    <col min="10" max="10" width="12.7109375" customWidth="1"/>
    <col min="11" max="11" width="13.85546875" customWidth="1"/>
    <col min="12" max="12" width="3" customWidth="1"/>
  </cols>
  <sheetData>
    <row r="1" spans="1:19" ht="15.75" thickBot="1" x14ac:dyDescent="0.3">
      <c r="A1" s="2"/>
      <c r="B1" s="2"/>
      <c r="C1" s="3"/>
      <c r="D1" s="3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45.75" thickBot="1" x14ac:dyDescent="0.3">
      <c r="A2" s="2"/>
      <c r="B2" s="19" t="s">
        <v>0</v>
      </c>
      <c r="C2" s="16" t="s">
        <v>7</v>
      </c>
      <c r="D2" s="17" t="s">
        <v>4</v>
      </c>
      <c r="E2" s="17" t="s">
        <v>5</v>
      </c>
      <c r="F2" s="17" t="s">
        <v>8</v>
      </c>
      <c r="G2" s="18" t="s">
        <v>9</v>
      </c>
      <c r="H2" s="2"/>
      <c r="I2" s="2"/>
      <c r="J2" s="9" t="s">
        <v>2</v>
      </c>
      <c r="K2" s="9" t="s">
        <v>11</v>
      </c>
      <c r="L2" s="2"/>
      <c r="M2" s="2"/>
      <c r="N2" s="2"/>
      <c r="O2" s="2"/>
      <c r="P2" s="2"/>
      <c r="Q2" s="2"/>
      <c r="R2" s="2"/>
      <c r="S2" s="2"/>
    </row>
    <row r="3" spans="1:19" ht="15.75" thickBot="1" x14ac:dyDescent="0.3">
      <c r="A3" s="2"/>
      <c r="B3" s="52">
        <v>4</v>
      </c>
      <c r="C3" s="46"/>
      <c r="D3" s="15">
        <v>0.56000000000000005</v>
      </c>
      <c r="E3" s="15">
        <v>0.56000000000000005</v>
      </c>
      <c r="F3" s="20" t="str">
        <f>IF(ISBLANK($J$3),"",ROUND(D3/(9.81*$K$3),1))</f>
        <v/>
      </c>
      <c r="G3" s="21" t="str">
        <f>IF(ISBLANK(J3),"",ROUND(E3/(9.81*$K$3),1))</f>
        <v/>
      </c>
      <c r="H3" s="2"/>
      <c r="I3" s="2"/>
      <c r="J3" s="45"/>
      <c r="K3" s="10" t="str">
        <f>IF(ISBLANK(J3),"",J3/2000)</f>
        <v/>
      </c>
      <c r="L3" s="2"/>
      <c r="M3" s="2"/>
      <c r="N3" s="2"/>
      <c r="O3" s="2"/>
      <c r="P3" s="2"/>
      <c r="Q3" s="2"/>
      <c r="R3" s="2"/>
      <c r="S3" s="2"/>
    </row>
    <row r="4" spans="1:19" x14ac:dyDescent="0.25">
      <c r="A4" s="2"/>
      <c r="B4" s="53">
        <v>5</v>
      </c>
      <c r="C4" s="27" t="s">
        <v>14</v>
      </c>
      <c r="D4" s="12"/>
      <c r="E4" s="12"/>
      <c r="F4" s="22"/>
      <c r="G4" s="2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5">
      <c r="A5" s="2"/>
      <c r="B5" s="52">
        <v>6</v>
      </c>
      <c r="C5" s="47"/>
      <c r="D5" s="12">
        <v>0.21</v>
      </c>
      <c r="E5" s="12">
        <v>0.34</v>
      </c>
      <c r="F5" s="22" t="str">
        <f>IF(ISBLANK(C3),"",ROUND(D5/(9.81*$K$3),1))</f>
        <v/>
      </c>
      <c r="G5" s="24" t="str">
        <f>IF(ISBLANK(C3),"",ROUND(E5/(9.81*$K$3),1))</f>
        <v/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A6" s="2"/>
      <c r="B6" s="54">
        <v>21</v>
      </c>
      <c r="C6" s="47"/>
      <c r="D6" s="13" t="s">
        <v>1</v>
      </c>
      <c r="E6" s="13" t="s">
        <v>1</v>
      </c>
      <c r="F6" s="25" t="s">
        <v>1</v>
      </c>
      <c r="G6" s="26" t="s">
        <v>1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s="2"/>
      <c r="B7" s="54">
        <v>22</v>
      </c>
      <c r="C7" s="47"/>
      <c r="D7" s="14" t="str">
        <f>IF(ISBLANK(C6),"",C6*9.81*K3+0.34)</f>
        <v/>
      </c>
      <c r="E7" s="14" t="str">
        <f>IF(ISBLANK(C6),"",C6*9.81*K3+0.34)</f>
        <v/>
      </c>
      <c r="F7" s="22" t="str">
        <f>IF(ISBLANK(C6),"",ROUND(D7/(9.81*$K$3),1))</f>
        <v/>
      </c>
      <c r="G7" s="24" t="str">
        <f>IF(ISBLANK(C6),"",ROUND(E7/(9.81*$K$3),1))</f>
        <v/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5.75" thickBot="1" x14ac:dyDescent="0.3">
      <c r="A8" s="2"/>
      <c r="B8" s="55">
        <v>23</v>
      </c>
      <c r="C8" s="48"/>
      <c r="D8" s="28" t="str">
        <f>IF(ISBLANK(C7),"",C7*9.81*K3+0.23)</f>
        <v/>
      </c>
      <c r="E8" s="28" t="str">
        <f>IF(ISBLANK(C7),"",C7*9.81*K3+0.34)</f>
        <v/>
      </c>
      <c r="F8" s="29" t="str">
        <f>IF(ISBLANK(C7),"",ROUND(D8/(9.81*$K$3),1))</f>
        <v/>
      </c>
      <c r="G8" s="30" t="str">
        <f>IF(ISBLANK(C7),"",ROUND(E8/(9.81*$K$3),1))</f>
        <v/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5.75" thickBot="1" x14ac:dyDescent="0.3">
      <c r="A9" s="2"/>
      <c r="B9" s="5"/>
      <c r="C9" s="4"/>
      <c r="D9" s="4"/>
      <c r="E9" s="4"/>
      <c r="F9" s="4"/>
      <c r="G9" s="3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.75" thickBot="1" x14ac:dyDescent="0.3">
      <c r="A10" s="2"/>
      <c r="B10" s="5"/>
      <c r="C10" s="36"/>
      <c r="D10" s="37"/>
      <c r="E10" s="41"/>
      <c r="F10" s="42" t="s">
        <v>6</v>
      </c>
      <c r="G10" s="38" t="s">
        <v>10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2"/>
      <c r="B11" s="5"/>
      <c r="C11" s="31"/>
      <c r="D11" s="32"/>
      <c r="E11" s="39" t="s">
        <v>15</v>
      </c>
      <c r="F11" s="43" t="str">
        <f>IF(ISBLANK(C8),"",ROUND(C8*K3*9.81,2))</f>
        <v/>
      </c>
      <c r="G11" s="33" t="str">
        <f>IF(ISBLANK(C8),"",C8)</f>
        <v/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5.75" thickBot="1" x14ac:dyDescent="0.3">
      <c r="A12" s="2"/>
      <c r="B12" s="5"/>
      <c r="C12" s="34"/>
      <c r="D12" s="6"/>
      <c r="E12" s="40" t="s">
        <v>16</v>
      </c>
      <c r="F12" s="44">
        <f>IF(ISBLANK(J2),"",1.35)</f>
        <v>1.35</v>
      </c>
      <c r="G12" s="35" t="str">
        <f>IF(ISBLANK(J3),"",ROUND(F12/(K3*9.81),1))</f>
        <v/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A13" s="2"/>
      <c r="B13" s="2"/>
      <c r="C13" s="3"/>
      <c r="D13" s="3"/>
      <c r="E13" s="3"/>
      <c r="F13" s="3"/>
      <c r="G13" s="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2"/>
      <c r="B14" s="8" t="s">
        <v>3</v>
      </c>
      <c r="C14" s="7"/>
      <c r="D14" s="7"/>
      <c r="E14" s="7"/>
      <c r="F14" s="7"/>
      <c r="G14" s="7"/>
      <c r="H14" s="11"/>
      <c r="I14" s="11"/>
      <c r="J14" s="11"/>
      <c r="K14" s="11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2"/>
      <c r="B15" s="2"/>
      <c r="C15" s="3"/>
      <c r="D15" s="3"/>
      <c r="E15" s="3"/>
      <c r="F15" s="3"/>
      <c r="G15" s="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2"/>
      <c r="B16" s="2"/>
      <c r="C16" s="3"/>
      <c r="D16" s="3"/>
      <c r="E16" s="3"/>
      <c r="F16" s="3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2"/>
      <c r="B17" s="2"/>
      <c r="C17" s="3"/>
      <c r="D17" s="3"/>
      <c r="E17" s="3"/>
      <c r="F17" s="3"/>
      <c r="G17" s="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5">
      <c r="A18" s="2"/>
      <c r="B18" s="2"/>
      <c r="C18" s="3"/>
      <c r="D18" s="3"/>
      <c r="E18" s="3"/>
      <c r="F18" s="3"/>
      <c r="G18" s="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5">
      <c r="A19" s="2"/>
      <c r="B19" s="2"/>
      <c r="C19" s="3"/>
      <c r="D19" s="3"/>
      <c r="E19" s="3"/>
      <c r="F19" s="3"/>
      <c r="G19" s="3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5">
      <c r="A20" s="2"/>
      <c r="B20" s="2"/>
      <c r="C20" s="3"/>
      <c r="D20" s="3"/>
      <c r="E20" s="3"/>
      <c r="F20" s="3"/>
      <c r="G20" s="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2"/>
      <c r="B21" s="2"/>
      <c r="C21" s="3"/>
      <c r="D21" s="3"/>
      <c r="E21" s="3"/>
      <c r="F21" s="3"/>
      <c r="G21" s="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/>
      <c r="B22" s="2"/>
      <c r="C22" s="3"/>
      <c r="D22" s="3"/>
      <c r="E22" s="3"/>
      <c r="F22" s="3"/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A23" s="2"/>
      <c r="B23" s="2"/>
      <c r="C23" s="3"/>
      <c r="D23" s="3"/>
      <c r="E23" s="3"/>
      <c r="F23" s="3"/>
      <c r="G23" s="3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2"/>
      <c r="B24" s="2"/>
      <c r="C24" s="3"/>
      <c r="D24" s="3"/>
      <c r="E24" s="3"/>
      <c r="F24" s="3"/>
      <c r="G24" s="3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2"/>
      <c r="B25" s="2"/>
      <c r="C25" s="3"/>
      <c r="D25" s="3"/>
      <c r="E25" s="3"/>
      <c r="F25" s="3"/>
      <c r="G25" s="3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2"/>
      <c r="B26" s="49" t="s">
        <v>12</v>
      </c>
      <c r="C26" s="50"/>
      <c r="D26" s="50"/>
      <c r="E26" s="50"/>
      <c r="F26" s="51" t="s">
        <v>13</v>
      </c>
      <c r="G26" s="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2"/>
      <c r="B27" s="2"/>
      <c r="C27" s="3"/>
      <c r="D27" s="3"/>
      <c r="E27" s="3"/>
      <c r="F27" s="3"/>
      <c r="G27" s="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</sheetData>
  <sheetProtection algorithmName="SHA-512" hashValue="4jFzQvi32VP27YgP5rLmGribM6yAF4d2V1x/OZV7S5xzRWb5ZSQllIW1a6/FOs3uOeTmqvSZRy3BlOBO1TvvgA==" saltValue="lfP3lKXZ4FxdnZ/wbkYh/Q==" spinCount="100000" sheet="1" objects="1" scenarios="1"/>
  <conditionalFormatting sqref="C3 C5:C8">
    <cfRule type="expression" dxfId="6" priority="7">
      <formula>AND(NOT(ISBLANK(C3)),C3&lt;=G3)</formula>
    </cfRule>
  </conditionalFormatting>
  <conditionalFormatting sqref="C3 C5 C7:C8">
    <cfRule type="expression" dxfId="5" priority="6">
      <formula>AND(NOT(ISBLANK(C3)),OR(C3&gt;G3,C3&lt;F3))</formula>
    </cfRule>
  </conditionalFormatting>
  <conditionalFormatting sqref="J3">
    <cfRule type="notContainsBlanks" dxfId="4" priority="5">
      <formula>LEN(TRIM(J3))&gt;0</formula>
    </cfRule>
  </conditionalFormatting>
  <conditionalFormatting sqref="F11">
    <cfRule type="expression" dxfId="3" priority="3">
      <formula>AND(NOT(ISBLANK($C$8)),F11&gt;F12)</formula>
    </cfRule>
    <cfRule type="expression" dxfId="2" priority="4">
      <formula>AND(NOT(ISBLANK($C$8)),$F$12&gt;=$F$11)</formula>
    </cfRule>
  </conditionalFormatting>
  <conditionalFormatting sqref="G11">
    <cfRule type="expression" dxfId="1" priority="1">
      <formula>AND(NOT(ISBLANK($C$8)),$G$11&gt;$G$12)</formula>
    </cfRule>
    <cfRule type="expression" dxfId="0" priority="2">
      <formula>AND(NOT(ISBLANK($C$8)),$G$11&lt;=$G$12)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пример</vt:lpstr>
      <vt:lpstr>празна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Tashev</dc:creator>
  <cp:lastModifiedBy>Martin Tashev</cp:lastModifiedBy>
  <dcterms:created xsi:type="dcterms:W3CDTF">2021-05-15T11:49:43Z</dcterms:created>
  <dcterms:modified xsi:type="dcterms:W3CDTF">2021-05-16T19:57:58Z</dcterms:modified>
</cp:coreProperties>
</file>